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PRESADNICE\POZIV\"/>
    </mc:Choice>
  </mc:AlternateContent>
  <xr:revisionPtr revIDLastSave="0" documentId="13_ncr:1_{726748BA-752F-44CB-84FC-661F369A24E4}" xr6:coauthVersionLast="47" xr6:coauthVersionMax="47" xr10:uidLastSave="{00000000-0000-0000-0000-000000000000}"/>
  <bookViews>
    <workbookView xWindow="-120" yWindow="-120" windowWidth="29040" windowHeight="15720" xr2:uid="{4A85A836-6264-4903-9CD5-7F55B15C524D}"/>
  </bookViews>
  <sheets>
    <sheet name="PRESADN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50" i="1"/>
  <c r="G48" i="1"/>
  <c r="G45" i="1"/>
  <c r="G46" i="1"/>
  <c r="G44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7" i="1"/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F51" i="1" l="1"/>
  <c r="F52" i="1" s="1"/>
  <c r="B67" i="1" l="1"/>
  <c r="F53" i="1"/>
</calcChain>
</file>

<file path=xl/sharedStrings.xml><?xml version="1.0" encoding="utf-8"?>
<sst xmlns="http://schemas.openxmlformats.org/spreadsheetml/2006/main" count="136" uniqueCount="98">
  <si>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</si>
  <si>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</si>
  <si>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</si>
  <si>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</si>
  <si>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</si>
  <si>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</si>
  <si>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</si>
  <si>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</si>
  <si>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</si>
  <si>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</si>
  <si>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</si>
  <si>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</si>
  <si>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</si>
  <si>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</si>
  <si>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</si>
  <si>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</si>
  <si>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kom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</si>
  <si>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</si>
  <si>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</si>
  <si>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</si>
  <si>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Mjesto:</t>
  </si>
  <si>
    <t>(potpis odgovorne osobe)</t>
  </si>
  <si>
    <t>(ime i prezime odgovorne osobe)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</si>
  <si>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</si>
  <si>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</si>
  <si>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t>PRESADNICE</t>
  </si>
  <si>
    <t>JN-37/24</t>
  </si>
  <si>
    <t>RED. BR.</t>
  </si>
  <si>
    <t>NAZIV ROBE</t>
  </si>
  <si>
    <t>JED. MJERE</t>
  </si>
  <si>
    <t>KOLIČINA</t>
  </si>
  <si>
    <t>JEDINIČNA CIJENA</t>
  </si>
  <si>
    <t>UKUPNA CIJENA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</si>
  <si>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</si>
  <si>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</si>
  <si>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</si>
  <si>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</si>
  <si>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</si>
  <si>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</si>
  <si>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</si>
  <si>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</si>
  <si>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</si>
  <si>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</si>
  <si>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</si>
  <si>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</si>
  <si>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</si>
  <si>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</si>
  <si>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</si>
  <si>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</si>
  <si>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</si>
  <si>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</si>
  <si>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</si>
  <si>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Rok isporuke:</t>
  </si>
  <si>
    <t>Cijena uključuje isporuku Fco GKP ČAKOM d.o.o., Mihovljanska 10, Mihovljan, 40000 Čakovec i Fco lokacije u gradu Čakovcu gdje GKP ČAKOM d.o.o. pruža usluge.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</si>
  <si>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</si>
  <si>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</si>
  <si>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Datum ponude:</t>
  </si>
  <si>
    <t>Pečat:</t>
  </si>
  <si>
    <t>rudbeckia hirta toto gold</t>
  </si>
  <si>
    <t xml:space="preserve">coleus red velvet wizard   </t>
  </si>
  <si>
    <t xml:space="preserve">gazanija narančasta klear orange         </t>
  </si>
  <si>
    <t xml:space="preserve">begonija viking  pink on chocolate     </t>
  </si>
  <si>
    <t xml:space="preserve">salvija reddy bright red   </t>
  </si>
  <si>
    <t xml:space="preserve">vinca cora apricot improved             </t>
  </si>
  <si>
    <t>cinerarija</t>
  </si>
  <si>
    <t xml:space="preserve">mimulus mix     </t>
  </si>
  <si>
    <t>20.</t>
  </si>
  <si>
    <t>PRESADNICE ZA PROLJETNU SADNJU 2024. GODINE</t>
  </si>
  <si>
    <t>SJEME ZA PROLJETNU SADNJU 2024. GODINE</t>
  </si>
  <si>
    <t>PRESADNICE ZA JESENSKU SADNJU 2024. GODINE</t>
  </si>
  <si>
    <t xml:space="preserve">salvija white suprise    </t>
  </si>
  <si>
    <t xml:space="preserve">salvija rhea blue ili deep ocean   </t>
  </si>
  <si>
    <t xml:space="preserve">salvija mojave red   </t>
  </si>
  <si>
    <t>viola</t>
  </si>
  <si>
    <t>bellis</t>
  </si>
  <si>
    <t>21.</t>
  </si>
  <si>
    <t>7=5*6</t>
  </si>
  <si>
    <t>TJEDAN ISPORUKE</t>
  </si>
  <si>
    <t>pelargonija peltatum - crvena</t>
  </si>
  <si>
    <t>pelargonija peltatum - roza</t>
  </si>
  <si>
    <t>22.</t>
  </si>
  <si>
    <t>10. tjedan</t>
  </si>
  <si>
    <t>5. tjedan</t>
  </si>
  <si>
    <t>34. tjedan</t>
  </si>
  <si>
    <t>8. tjedan</t>
  </si>
  <si>
    <t>14. tjedan</t>
  </si>
  <si>
    <t>CIJENA PONUDE BEZ PDV-a u EUR</t>
  </si>
  <si>
    <t>IZNOS PDV-a u EUR</t>
  </si>
  <si>
    <t>UKUPNA CIJENA PONUDE S PDV-om u EUR</t>
  </si>
  <si>
    <t>Izjavljujemo da ćemo, ukoliko naša ponuda bude odabrana, dostaviti jamstvo za uredno ispunjenje ugovora u obliku bjanko zadužnice ili zadužnice solemnizirane kod javnog bilježnika u visini od 10 % (deset  posto) sveukupne cijene ponude bez PDV-a te da smo suglasni da će se jamstvo za uredno ispunjenje ugovora protestirati (naplatiti) u slučaju povrede ugovornih obveza.</t>
  </si>
  <si>
    <t xml:space="preserve">vinca cora polka dot    </t>
  </si>
  <si>
    <t xml:space="preserve">asteriscus maritimus  </t>
  </si>
  <si>
    <t xml:space="preserve">alternanthera ficoidea true yellov     </t>
  </si>
  <si>
    <t xml:space="preserve">begonija sempervivum premium rose      </t>
  </si>
  <si>
    <t xml:space="preserve">begonija sempervivum scarlet ambasador red     </t>
  </si>
  <si>
    <t>miosotis</t>
  </si>
  <si>
    <t xml:space="preserve">SJEME: 5. tjedan u 2024. godini (do kraja siječnja), PRESADNICE: 8., 10. i 14. tjedan u 2024. godini za proljetnu sadnju i 34. tjedan u 2024. godini za jesensku sadnju </t>
  </si>
  <si>
    <t>pelargonija zonale - extra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</si>
</sst>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41DFC3B-CE48-4DAC-8221-5058E7CD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5A30-0EA3-496D-ABEA-27A2FC269FAE}">
  <sheetPr>
    <pageSetUpPr fitToPage="1"/>
  </sheetPr>
  <dimension ref="A1:G75"/>
  <sheetViews>
    <sheetView tabSelected="1" topLeftCell="A16" workbookViewId="0">
      <selection activeCell="F53" sqref="F53:G53"/>
    </sheetView>
  </sheetViews>
  <sheetFormatPr defaultRowHeight="15" x14ac:dyDescent="0.25"/>
  <cols>
    <col min="2" max="2" width="42" customWidth="1"/>
    <col min="3" max="3" width="16.85546875" customWidth="1"/>
    <col min="4" max="4" width="12" customWidth="1"/>
    <col min="5" max="5" width="13.7109375" customWidth="1"/>
    <col min="6" max="7" width="20" customWidth="1"/>
  </cols>
  <sheetData>
    <row r="1" spans="1:7" ht="110.25" customHeight="1" x14ac:dyDescent="0.25">
      <c r="A1" s="35" t="s">
        <v>24</v>
      </c>
      <c r="B1" s="35"/>
      <c r="C1" s="35"/>
      <c r="D1" s="35"/>
      <c r="E1" s="35"/>
      <c r="F1" s="1"/>
      <c r="G1" s="1"/>
    </row>
    <row r="2" spans="1:7" ht="24.75" customHeight="1" x14ac:dyDescent="0.25">
      <c r="A2" s="37" t="s">
        <v>0</v>
      </c>
      <c r="B2" s="37"/>
      <c r="C2" s="37"/>
      <c r="D2" s="37"/>
      <c r="E2" s="37"/>
      <c r="F2" s="37"/>
      <c r="G2" s="37"/>
    </row>
    <row r="3" spans="1:7" x14ac:dyDescent="0.25">
      <c r="A3" s="1"/>
      <c r="B3" s="1"/>
      <c r="C3" s="1"/>
      <c r="D3" s="1"/>
      <c r="E3" s="1"/>
      <c r="F3" s="1"/>
      <c r="G3" s="1"/>
    </row>
    <row r="4" spans="1:7" ht="18" customHeight="1" x14ac:dyDescent="0.25">
      <c r="A4" s="38" t="s">
        <v>1</v>
      </c>
      <c r="B4" s="38"/>
      <c r="C4" s="38" t="s">
        <v>25</v>
      </c>
      <c r="D4" s="38"/>
      <c r="E4" s="38"/>
      <c r="F4" s="38"/>
      <c r="G4" s="38"/>
    </row>
    <row r="5" spans="1:7" ht="18" customHeight="1" x14ac:dyDescent="0.25">
      <c r="A5" s="38" t="s">
        <v>2</v>
      </c>
      <c r="B5" s="38"/>
      <c r="C5" s="38" t="s">
        <v>26</v>
      </c>
      <c r="D5" s="38"/>
      <c r="E5" s="38"/>
      <c r="F5" s="38"/>
      <c r="G5" s="38"/>
    </row>
    <row r="6" spans="1:7" x14ac:dyDescent="0.25">
      <c r="A6" s="1"/>
      <c r="B6" s="1"/>
      <c r="C6" s="1"/>
      <c r="D6" s="1"/>
      <c r="E6" s="1"/>
      <c r="F6" s="1"/>
      <c r="G6" s="1"/>
    </row>
    <row r="7" spans="1:7" ht="20.25" customHeight="1" x14ac:dyDescent="0.25">
      <c r="A7" s="26" t="s">
        <v>3</v>
      </c>
      <c r="B7" s="26"/>
      <c r="C7" s="26"/>
      <c r="D7" s="26"/>
      <c r="E7" s="26"/>
      <c r="F7" s="26"/>
      <c r="G7" s="26"/>
    </row>
    <row r="8" spans="1:7" ht="6" customHeight="1" x14ac:dyDescent="0.25">
      <c r="A8" s="1"/>
      <c r="B8" s="1"/>
      <c r="C8" s="1"/>
      <c r="D8" s="1"/>
      <c r="E8" s="1"/>
      <c r="F8" s="1"/>
      <c r="G8" s="1"/>
    </row>
    <row r="9" spans="1:7" ht="20.25" customHeight="1" x14ac:dyDescent="0.25">
      <c r="A9" s="39" t="s">
        <v>4</v>
      </c>
      <c r="B9" s="39"/>
      <c r="C9" s="39"/>
      <c r="D9" s="39"/>
      <c r="E9" s="39"/>
      <c r="F9" s="39"/>
      <c r="G9" s="39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36" t="s">
        <v>5</v>
      </c>
      <c r="B11" s="36"/>
      <c r="C11" s="42"/>
      <c r="D11" s="42"/>
      <c r="E11" s="42"/>
      <c r="F11" s="42"/>
      <c r="G11" s="42"/>
    </row>
    <row r="12" spans="1:7" x14ac:dyDescent="0.25">
      <c r="A12" s="26" t="s">
        <v>6</v>
      </c>
      <c r="B12" s="26"/>
      <c r="C12" s="40"/>
      <c r="D12" s="40"/>
      <c r="E12" s="40"/>
      <c r="F12" s="40"/>
      <c r="G12" s="40"/>
    </row>
    <row r="13" spans="1:7" x14ac:dyDescent="0.25">
      <c r="A13" s="36" t="s">
        <v>7</v>
      </c>
      <c r="B13" s="36"/>
      <c r="C13" s="43"/>
      <c r="D13" s="43"/>
      <c r="E13" s="43"/>
      <c r="F13" s="43"/>
      <c r="G13" s="43"/>
    </row>
    <row r="14" spans="1:7" x14ac:dyDescent="0.25">
      <c r="A14" s="36" t="s">
        <v>8</v>
      </c>
      <c r="B14" s="36"/>
      <c r="C14" s="40"/>
      <c r="D14" s="40"/>
      <c r="E14" s="40"/>
      <c r="F14" s="40"/>
      <c r="G14" s="40"/>
    </row>
    <row r="15" spans="1:7" x14ac:dyDescent="0.25">
      <c r="A15" s="36" t="s">
        <v>9</v>
      </c>
      <c r="B15" s="36"/>
      <c r="C15" s="26"/>
      <c r="D15" s="26"/>
      <c r="E15" s="26"/>
      <c r="F15" s="26"/>
      <c r="G15" s="26"/>
    </row>
    <row r="16" spans="1:7" x14ac:dyDescent="0.25">
      <c r="A16" s="36" t="s">
        <v>10</v>
      </c>
      <c r="B16" s="36"/>
      <c r="C16" s="40"/>
      <c r="D16" s="40"/>
      <c r="E16" s="40"/>
      <c r="F16" s="40"/>
      <c r="G16" s="40"/>
    </row>
    <row r="17" spans="1:7" x14ac:dyDescent="0.25">
      <c r="A17" s="36" t="s">
        <v>11</v>
      </c>
      <c r="B17" s="36"/>
      <c r="C17" s="26"/>
      <c r="D17" s="26"/>
      <c r="E17" s="26"/>
      <c r="F17" s="26"/>
      <c r="G17" s="26"/>
    </row>
    <row r="18" spans="1:7" x14ac:dyDescent="0.25">
      <c r="A18" s="36" t="s">
        <v>12</v>
      </c>
      <c r="B18" s="36"/>
      <c r="C18" s="40"/>
      <c r="D18" s="40"/>
      <c r="E18" s="40"/>
      <c r="F18" s="40"/>
      <c r="G18" s="40"/>
    </row>
    <row r="19" spans="1:7" x14ac:dyDescent="0.25">
      <c r="A19" s="36" t="s">
        <v>13</v>
      </c>
      <c r="B19" s="36"/>
      <c r="C19" s="26"/>
      <c r="D19" s="26"/>
      <c r="E19" s="26"/>
      <c r="F19" s="26"/>
      <c r="G19" s="26"/>
    </row>
    <row r="20" spans="1:7" x14ac:dyDescent="0.25">
      <c r="A20" s="36" t="s">
        <v>14</v>
      </c>
      <c r="B20" s="36"/>
      <c r="C20" s="40"/>
      <c r="D20" s="40"/>
      <c r="E20" s="40"/>
      <c r="F20" s="40"/>
      <c r="G20" s="40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27.75" customHeight="1" x14ac:dyDescent="0.25">
      <c r="A22" s="37" t="s">
        <v>15</v>
      </c>
      <c r="B22" s="37"/>
      <c r="C22" s="37"/>
      <c r="D22" s="37"/>
      <c r="E22" s="37"/>
      <c r="F22" s="37"/>
      <c r="G22" s="37"/>
    </row>
    <row r="23" spans="1:7" x14ac:dyDescent="0.25">
      <c r="A23" s="6"/>
      <c r="B23" s="6"/>
      <c r="C23" s="6"/>
      <c r="D23" s="6"/>
      <c r="E23" s="6"/>
      <c r="F23" s="6"/>
      <c r="G23" s="6"/>
    </row>
    <row r="24" spans="1:7" ht="20.25" customHeight="1" x14ac:dyDescent="0.25">
      <c r="A24" s="7" t="s">
        <v>27</v>
      </c>
      <c r="B24" s="7" t="s">
        <v>28</v>
      </c>
      <c r="C24" s="7" t="s">
        <v>77</v>
      </c>
      <c r="D24" s="7" t="s">
        <v>29</v>
      </c>
      <c r="E24" s="8" t="s">
        <v>30</v>
      </c>
      <c r="F24" s="8" t="s">
        <v>31</v>
      </c>
      <c r="G24" s="8" t="s">
        <v>32</v>
      </c>
    </row>
    <row r="25" spans="1:7" ht="20.25" customHeight="1" x14ac:dyDescent="0.25">
      <c r="A25" s="7">
        <v>1</v>
      </c>
      <c r="B25" s="7">
        <v>2</v>
      </c>
      <c r="C25" s="7">
        <v>3</v>
      </c>
      <c r="D25" s="7">
        <v>4</v>
      </c>
      <c r="E25" s="8">
        <v>5</v>
      </c>
      <c r="F25" s="8">
        <v>6</v>
      </c>
      <c r="G25" s="8" t="s">
        <v>76</v>
      </c>
    </row>
    <row r="26" spans="1:7" ht="20.25" customHeight="1" x14ac:dyDescent="0.25">
      <c r="A26" s="31" t="s">
        <v>67</v>
      </c>
      <c r="B26" s="31"/>
      <c r="C26" s="31"/>
      <c r="D26" s="31"/>
      <c r="E26" s="31"/>
      <c r="F26" s="31"/>
      <c r="G26" s="31"/>
    </row>
    <row r="27" spans="1:7" ht="20.25" customHeight="1" x14ac:dyDescent="0.25">
      <c r="A27" s="14" t="s">
        <v>33</v>
      </c>
      <c r="B27" s="13" t="s">
        <v>58</v>
      </c>
      <c r="C27" s="21" t="s">
        <v>81</v>
      </c>
      <c r="D27" s="15" t="s">
        <v>16</v>
      </c>
      <c r="E27" s="19">
        <f>8*288</f>
        <v>2304</v>
      </c>
      <c r="F27" s="23"/>
      <c r="G27" s="11">
        <f>ROUND(E27*ROUND(F27,3),3)</f>
        <v>0</v>
      </c>
    </row>
    <row r="28" spans="1:7" ht="20.25" customHeight="1" x14ac:dyDescent="0.25">
      <c r="A28" s="14" t="s">
        <v>34</v>
      </c>
      <c r="B28" s="13" t="s">
        <v>59</v>
      </c>
      <c r="C28" s="21" t="s">
        <v>81</v>
      </c>
      <c r="D28" s="15" t="s">
        <v>16</v>
      </c>
      <c r="E28" s="19">
        <f>6*405</f>
        <v>2430</v>
      </c>
      <c r="F28" s="23"/>
      <c r="G28" s="11">
        <f t="shared" ref="G28:G42" si="0">ROUND(E28*ROUND(F28,3),3)</f>
        <v>0</v>
      </c>
    </row>
    <row r="29" spans="1:7" ht="20.25" customHeight="1" x14ac:dyDescent="0.25">
      <c r="A29" s="14" t="s">
        <v>35</v>
      </c>
      <c r="B29" s="13" t="s">
        <v>60</v>
      </c>
      <c r="C29" s="21" t="s">
        <v>81</v>
      </c>
      <c r="D29" s="15" t="s">
        <v>16</v>
      </c>
      <c r="E29" s="19">
        <f>5*288</f>
        <v>1440</v>
      </c>
      <c r="F29" s="23"/>
      <c r="G29" s="11">
        <f t="shared" si="0"/>
        <v>0</v>
      </c>
    </row>
    <row r="30" spans="1:7" ht="20.25" customHeight="1" x14ac:dyDescent="0.25">
      <c r="A30" s="14" t="s">
        <v>36</v>
      </c>
      <c r="B30" s="13" t="s">
        <v>61</v>
      </c>
      <c r="C30" s="21" t="s">
        <v>81</v>
      </c>
      <c r="D30" s="15" t="s">
        <v>16</v>
      </c>
      <c r="E30" s="19">
        <f>10*288</f>
        <v>2880</v>
      </c>
      <c r="F30" s="23"/>
      <c r="G30" s="11">
        <f t="shared" si="0"/>
        <v>0</v>
      </c>
    </row>
    <row r="31" spans="1:7" ht="20.25" customHeight="1" x14ac:dyDescent="0.25">
      <c r="A31" s="14" t="s">
        <v>37</v>
      </c>
      <c r="B31" s="13" t="s">
        <v>90</v>
      </c>
      <c r="C31" s="21" t="s">
        <v>85</v>
      </c>
      <c r="D31" s="15" t="s">
        <v>16</v>
      </c>
      <c r="E31" s="19">
        <f>5*288</f>
        <v>1440</v>
      </c>
      <c r="F31" s="23"/>
      <c r="G31" s="11">
        <f t="shared" si="0"/>
        <v>0</v>
      </c>
    </row>
    <row r="32" spans="1:7" ht="20.25" customHeight="1" x14ac:dyDescent="0.25">
      <c r="A32" s="14" t="s">
        <v>38</v>
      </c>
      <c r="B32" s="13" t="s">
        <v>62</v>
      </c>
      <c r="C32" s="21" t="s">
        <v>81</v>
      </c>
      <c r="D32" s="15" t="s">
        <v>16</v>
      </c>
      <c r="E32" s="19">
        <f>3*405</f>
        <v>1215</v>
      </c>
      <c r="F32" s="23"/>
      <c r="G32" s="11">
        <f t="shared" si="0"/>
        <v>0</v>
      </c>
    </row>
    <row r="33" spans="1:7" s="2" customFormat="1" ht="20.25" customHeight="1" x14ac:dyDescent="0.25">
      <c r="A33" s="14" t="s">
        <v>39</v>
      </c>
      <c r="B33" s="13" t="s">
        <v>91</v>
      </c>
      <c r="C33" s="21" t="s">
        <v>81</v>
      </c>
      <c r="D33" s="15" t="s">
        <v>16</v>
      </c>
      <c r="E33" s="19">
        <f>8*128</f>
        <v>1024</v>
      </c>
      <c r="F33" s="23"/>
      <c r="G33" s="11">
        <f t="shared" si="0"/>
        <v>0</v>
      </c>
    </row>
    <row r="34" spans="1:7" s="2" customFormat="1" ht="20.25" customHeight="1" x14ac:dyDescent="0.25">
      <c r="A34" s="14" t="s">
        <v>40</v>
      </c>
      <c r="B34" s="13" t="s">
        <v>92</v>
      </c>
      <c r="C34" s="21" t="s">
        <v>81</v>
      </c>
      <c r="D34" s="15" t="s">
        <v>16</v>
      </c>
      <c r="E34" s="19">
        <f>8*128</f>
        <v>1024</v>
      </c>
      <c r="F34" s="23"/>
      <c r="G34" s="11">
        <f t="shared" si="0"/>
        <v>0</v>
      </c>
    </row>
    <row r="35" spans="1:7" s="2" customFormat="1" ht="20.25" customHeight="1" x14ac:dyDescent="0.25">
      <c r="A35" s="14" t="s">
        <v>41</v>
      </c>
      <c r="B35" s="13" t="s">
        <v>93</v>
      </c>
      <c r="C35" s="21" t="s">
        <v>81</v>
      </c>
      <c r="D35" s="15" t="s">
        <v>16</v>
      </c>
      <c r="E35" s="19">
        <f>7*405</f>
        <v>2835</v>
      </c>
      <c r="F35" s="23"/>
      <c r="G35" s="11">
        <f t="shared" si="0"/>
        <v>0</v>
      </c>
    </row>
    <row r="36" spans="1:7" s="2" customFormat="1" ht="20.25" customHeight="1" x14ac:dyDescent="0.25">
      <c r="A36" s="14" t="s">
        <v>42</v>
      </c>
      <c r="B36" s="13" t="s">
        <v>94</v>
      </c>
      <c r="C36" s="21" t="s">
        <v>81</v>
      </c>
      <c r="D36" s="15" t="s">
        <v>16</v>
      </c>
      <c r="E36" s="19">
        <f>5*405</f>
        <v>2025</v>
      </c>
      <c r="F36" s="23"/>
      <c r="G36" s="11">
        <f t="shared" si="0"/>
        <v>0</v>
      </c>
    </row>
    <row r="37" spans="1:7" s="2" customFormat="1" ht="20.25" customHeight="1" x14ac:dyDescent="0.25">
      <c r="A37" s="14" t="s">
        <v>43</v>
      </c>
      <c r="B37" s="13" t="s">
        <v>63</v>
      </c>
      <c r="C37" s="21" t="s">
        <v>85</v>
      </c>
      <c r="D37" s="15" t="s">
        <v>16</v>
      </c>
      <c r="E37" s="19">
        <f>5*288</f>
        <v>1440</v>
      </c>
      <c r="F37" s="23"/>
      <c r="G37" s="11">
        <f t="shared" si="0"/>
        <v>0</v>
      </c>
    </row>
    <row r="38" spans="1:7" s="2" customFormat="1" ht="20.25" customHeight="1" x14ac:dyDescent="0.25">
      <c r="A38" s="14" t="s">
        <v>44</v>
      </c>
      <c r="B38" s="13" t="s">
        <v>64</v>
      </c>
      <c r="C38" s="21" t="s">
        <v>81</v>
      </c>
      <c r="D38" s="15" t="s">
        <v>16</v>
      </c>
      <c r="E38" s="19">
        <f>4*405</f>
        <v>1620</v>
      </c>
      <c r="F38" s="23"/>
      <c r="G38" s="11">
        <f t="shared" si="0"/>
        <v>0</v>
      </c>
    </row>
    <row r="39" spans="1:7" s="2" customFormat="1" ht="20.25" customHeight="1" x14ac:dyDescent="0.25">
      <c r="A39" s="14" t="s">
        <v>45</v>
      </c>
      <c r="B39" s="13" t="s">
        <v>65</v>
      </c>
      <c r="C39" s="21" t="s">
        <v>81</v>
      </c>
      <c r="D39" s="15" t="s">
        <v>16</v>
      </c>
      <c r="E39" s="19">
        <f>5*288</f>
        <v>1440</v>
      </c>
      <c r="F39" s="23"/>
      <c r="G39" s="11">
        <f t="shared" si="0"/>
        <v>0</v>
      </c>
    </row>
    <row r="40" spans="1:7" s="2" customFormat="1" ht="20.25" customHeight="1" x14ac:dyDescent="0.25">
      <c r="A40" s="14" t="s">
        <v>46</v>
      </c>
      <c r="B40" s="13" t="s">
        <v>78</v>
      </c>
      <c r="C40" s="21" t="s">
        <v>84</v>
      </c>
      <c r="D40" s="15" t="s">
        <v>16</v>
      </c>
      <c r="E40" s="19">
        <v>200</v>
      </c>
      <c r="F40" s="23"/>
      <c r="G40" s="11">
        <f t="shared" si="0"/>
        <v>0</v>
      </c>
    </row>
    <row r="41" spans="1:7" s="2" customFormat="1" ht="20.25" customHeight="1" x14ac:dyDescent="0.25">
      <c r="A41" s="14" t="s">
        <v>47</v>
      </c>
      <c r="B41" s="13" t="s">
        <v>79</v>
      </c>
      <c r="C41" s="21" t="s">
        <v>84</v>
      </c>
      <c r="D41" s="15" t="s">
        <v>16</v>
      </c>
      <c r="E41" s="19">
        <v>200</v>
      </c>
      <c r="F41" s="23"/>
      <c r="G41" s="11">
        <f t="shared" si="0"/>
        <v>0</v>
      </c>
    </row>
    <row r="42" spans="1:7" s="2" customFormat="1" ht="20.25" customHeight="1" x14ac:dyDescent="0.25">
      <c r="A42" s="14" t="s">
        <v>48</v>
      </c>
      <c r="B42" s="13" t="s">
        <v>97</v>
      </c>
      <c r="C42" s="21" t="s">
        <v>84</v>
      </c>
      <c r="D42" s="15" t="s">
        <v>16</v>
      </c>
      <c r="E42" s="19">
        <v>100</v>
      </c>
      <c r="F42" s="23"/>
      <c r="G42" s="11">
        <f t="shared" si="0"/>
        <v>0</v>
      </c>
    </row>
    <row r="43" spans="1:7" ht="20.25" customHeight="1" x14ac:dyDescent="0.25">
      <c r="A43" s="32" t="s">
        <v>68</v>
      </c>
      <c r="B43" s="33"/>
      <c r="C43" s="33"/>
      <c r="D43" s="33"/>
      <c r="E43" s="33"/>
      <c r="F43" s="33"/>
      <c r="G43" s="34"/>
    </row>
    <row r="44" spans="1:7" ht="20.25" customHeight="1" x14ac:dyDescent="0.25">
      <c r="A44" s="9" t="s">
        <v>49</v>
      </c>
      <c r="B44" s="13" t="s">
        <v>70</v>
      </c>
      <c r="C44" s="22" t="s">
        <v>82</v>
      </c>
      <c r="D44" s="10" t="s">
        <v>16</v>
      </c>
      <c r="E44" s="19">
        <v>1000</v>
      </c>
      <c r="F44" s="23"/>
      <c r="G44" s="11">
        <f>ROUND(E44*ROUND(F44,3),3)</f>
        <v>0</v>
      </c>
    </row>
    <row r="45" spans="1:7" ht="20.25" customHeight="1" x14ac:dyDescent="0.25">
      <c r="A45" s="9" t="s">
        <v>50</v>
      </c>
      <c r="B45" s="13" t="s">
        <v>71</v>
      </c>
      <c r="C45" s="22" t="s">
        <v>82</v>
      </c>
      <c r="D45" s="10" t="s">
        <v>16</v>
      </c>
      <c r="E45" s="19">
        <v>1000</v>
      </c>
      <c r="F45" s="23"/>
      <c r="G45" s="11">
        <f t="shared" ref="G45:G46" si="1">ROUND(E45*ROUND(F45,3),3)</f>
        <v>0</v>
      </c>
    </row>
    <row r="46" spans="1:7" ht="20.25" customHeight="1" x14ac:dyDescent="0.25">
      <c r="A46" s="9" t="s">
        <v>51</v>
      </c>
      <c r="B46" s="13" t="s">
        <v>72</v>
      </c>
      <c r="C46" s="22" t="s">
        <v>82</v>
      </c>
      <c r="D46" s="10" t="s">
        <v>16</v>
      </c>
      <c r="E46" s="19">
        <v>1000</v>
      </c>
      <c r="F46" s="23"/>
      <c r="G46" s="11">
        <f t="shared" si="1"/>
        <v>0</v>
      </c>
    </row>
    <row r="47" spans="1:7" ht="20.25" customHeight="1" x14ac:dyDescent="0.25">
      <c r="A47" s="31" t="s">
        <v>69</v>
      </c>
      <c r="B47" s="31"/>
      <c r="C47" s="31"/>
      <c r="D47" s="31"/>
      <c r="E47" s="31"/>
      <c r="F47" s="31"/>
      <c r="G47" s="31"/>
    </row>
    <row r="48" spans="1:7" ht="20.25" customHeight="1" x14ac:dyDescent="0.25">
      <c r="A48" s="12" t="s">
        <v>66</v>
      </c>
      <c r="B48" s="13" t="s">
        <v>73</v>
      </c>
      <c r="C48" s="22" t="s">
        <v>83</v>
      </c>
      <c r="D48" s="10" t="s">
        <v>16</v>
      </c>
      <c r="E48" s="20">
        <v>22000</v>
      </c>
      <c r="F48" s="24"/>
      <c r="G48" s="16">
        <f>ROUND(E48*ROUND(F48,3),3)</f>
        <v>0</v>
      </c>
    </row>
    <row r="49" spans="1:7" ht="20.25" customHeight="1" x14ac:dyDescent="0.25">
      <c r="A49" s="12" t="s">
        <v>75</v>
      </c>
      <c r="B49" s="13" t="s">
        <v>74</v>
      </c>
      <c r="C49" s="22" t="s">
        <v>83</v>
      </c>
      <c r="D49" s="10" t="s">
        <v>16</v>
      </c>
      <c r="E49" s="20">
        <v>3000</v>
      </c>
      <c r="F49" s="24"/>
      <c r="G49" s="16">
        <f t="shared" ref="G49:G50" si="2">ROUND(E49*ROUND(F49,3),3)</f>
        <v>0</v>
      </c>
    </row>
    <row r="50" spans="1:7" ht="20.25" customHeight="1" x14ac:dyDescent="0.25">
      <c r="A50" s="12" t="s">
        <v>80</v>
      </c>
      <c r="B50" s="13" t="s">
        <v>95</v>
      </c>
      <c r="C50" s="22" t="s">
        <v>83</v>
      </c>
      <c r="D50" s="10" t="s">
        <v>16</v>
      </c>
      <c r="E50" s="20">
        <v>2000</v>
      </c>
      <c r="F50" s="24"/>
      <c r="G50" s="16">
        <f t="shared" si="2"/>
        <v>0</v>
      </c>
    </row>
    <row r="51" spans="1:7" ht="20.25" customHeight="1" x14ac:dyDescent="0.25">
      <c r="A51" s="28" t="s">
        <v>86</v>
      </c>
      <c r="B51" s="28"/>
      <c r="C51" s="28"/>
      <c r="D51" s="28"/>
      <c r="E51" s="28"/>
      <c r="F51" s="29">
        <f>SUM(G27:G50)</f>
        <v>0</v>
      </c>
      <c r="G51" s="29"/>
    </row>
    <row r="52" spans="1:7" ht="20.25" customHeight="1" x14ac:dyDescent="0.25">
      <c r="A52" s="28" t="s">
        <v>87</v>
      </c>
      <c r="B52" s="28"/>
      <c r="C52" s="28"/>
      <c r="D52" s="28"/>
      <c r="E52" s="28"/>
      <c r="F52" s="41">
        <f>IF(C15="ne","",ROUND(F51*5%,2))</f>
        <v>0</v>
      </c>
      <c r="G52" s="41"/>
    </row>
    <row r="53" spans="1:7" ht="20.25" customHeight="1" x14ac:dyDescent="0.25">
      <c r="A53" s="28" t="s">
        <v>88</v>
      </c>
      <c r="B53" s="28"/>
      <c r="C53" s="28"/>
      <c r="D53" s="28"/>
      <c r="E53" s="28"/>
      <c r="F53" s="29">
        <f>IF(C15="ne",F51,F51+F52)</f>
        <v>0</v>
      </c>
      <c r="G53" s="29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ht="24" customHeight="1" x14ac:dyDescent="0.25">
      <c r="A55" s="26" t="s">
        <v>17</v>
      </c>
      <c r="B55" s="26"/>
      <c r="C55" s="3"/>
      <c r="D55" s="30"/>
      <c r="E55" s="30"/>
      <c r="F55" s="30"/>
      <c r="G55" s="30"/>
    </row>
    <row r="56" spans="1:7" ht="34.5" customHeight="1" x14ac:dyDescent="0.25">
      <c r="A56" s="26" t="s">
        <v>52</v>
      </c>
      <c r="B56" s="26"/>
      <c r="C56" s="26" t="s">
        <v>96</v>
      </c>
      <c r="D56" s="26"/>
      <c r="E56" s="26"/>
      <c r="F56" s="26"/>
      <c r="G56" s="26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s="2" customFormat="1" ht="21.75" customHeight="1" x14ac:dyDescent="0.25">
      <c r="A58" s="26" t="s">
        <v>18</v>
      </c>
      <c r="B58" s="26"/>
      <c r="C58" s="26"/>
      <c r="D58" s="26"/>
      <c r="E58" s="26"/>
      <c r="F58" s="26"/>
      <c r="G58" s="26"/>
    </row>
    <row r="59" spans="1:7" s="2" customFormat="1" ht="21.75" customHeight="1" x14ac:dyDescent="0.25">
      <c r="A59" s="26" t="s">
        <v>19</v>
      </c>
      <c r="B59" s="26"/>
      <c r="C59" s="26"/>
      <c r="D59" s="26"/>
      <c r="E59" s="26"/>
      <c r="F59" s="26"/>
      <c r="G59" s="26"/>
    </row>
    <row r="60" spans="1:7" s="2" customFormat="1" ht="20.25" customHeight="1" x14ac:dyDescent="0.25">
      <c r="A60" s="26" t="s">
        <v>53</v>
      </c>
      <c r="B60" s="26"/>
      <c r="C60" s="26"/>
      <c r="D60" s="26"/>
      <c r="E60" s="26"/>
      <c r="F60" s="26"/>
      <c r="G60" s="26"/>
    </row>
    <row r="61" spans="1:7" s="2" customFormat="1" ht="20.25" customHeight="1" x14ac:dyDescent="0.25">
      <c r="A61" s="26" t="s">
        <v>54</v>
      </c>
      <c r="B61" s="26"/>
      <c r="C61" s="26"/>
      <c r="D61" s="26"/>
      <c r="E61" s="26"/>
      <c r="F61" s="26"/>
      <c r="G61" s="26"/>
    </row>
    <row r="62" spans="1:7" s="2" customFormat="1" ht="30.75" customHeight="1" x14ac:dyDescent="0.25">
      <c r="A62" s="26" t="s">
        <v>55</v>
      </c>
      <c r="B62" s="26"/>
      <c r="C62" s="26"/>
      <c r="D62" s="26"/>
      <c r="E62" s="26"/>
      <c r="F62" s="26"/>
      <c r="G62" s="26"/>
    </row>
    <row r="63" spans="1:7" s="2" customFormat="1" ht="41.25" customHeight="1" x14ac:dyDescent="0.25">
      <c r="A63" s="26" t="s">
        <v>89</v>
      </c>
      <c r="B63" s="26"/>
      <c r="C63" s="26"/>
      <c r="D63" s="26"/>
      <c r="E63" s="26"/>
      <c r="F63" s="26"/>
      <c r="G63" s="26"/>
    </row>
    <row r="64" spans="1:7" s="2" customFormat="1" ht="37.5" customHeight="1" x14ac:dyDescent="0.25">
      <c r="A64" s="26" t="s">
        <v>23</v>
      </c>
      <c r="B64" s="26"/>
      <c r="C64" s="26"/>
      <c r="D64" s="26"/>
      <c r="E64" s="26"/>
      <c r="F64" s="26"/>
      <c r="G64" s="26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3" t="s">
        <v>20</v>
      </c>
      <c r="B66" s="4"/>
      <c r="C66" s="17"/>
      <c r="D66" s="1"/>
      <c r="E66" s="1"/>
      <c r="F66" s="1"/>
      <c r="G66" s="1"/>
    </row>
    <row r="67" spans="1:7" ht="25.5" x14ac:dyDescent="0.25">
      <c r="A67" s="3" t="s">
        <v>56</v>
      </c>
      <c r="B67" s="5" t="str">
        <f ca="1">IF(F51=0,"",TODAY())</f>
        <v/>
      </c>
      <c r="C67" s="18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27"/>
      <c r="E69" s="27"/>
      <c r="F69" s="27"/>
      <c r="G69" s="27"/>
    </row>
    <row r="70" spans="1:7" x14ac:dyDescent="0.25">
      <c r="A70" s="1"/>
      <c r="B70" s="1"/>
      <c r="C70" s="1"/>
      <c r="D70" s="25" t="s">
        <v>21</v>
      </c>
      <c r="E70" s="25"/>
      <c r="F70" s="25"/>
      <c r="G70" s="25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27"/>
      <c r="E72" s="27"/>
      <c r="F72" s="27"/>
      <c r="G72" s="27"/>
    </row>
    <row r="73" spans="1:7" x14ac:dyDescent="0.25">
      <c r="A73" s="1"/>
      <c r="B73" s="1"/>
      <c r="C73" s="1"/>
      <c r="D73" s="25" t="s">
        <v>22</v>
      </c>
      <c r="E73" s="25"/>
      <c r="F73" s="25"/>
      <c r="G73" s="25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 t="s">
        <v>57</v>
      </c>
      <c r="E75" s="1"/>
      <c r="F75" s="1"/>
      <c r="G75" s="1"/>
    </row>
  </sheetData>
  <mergeCells count="54">
    <mergeCell ref="A20:B20"/>
    <mergeCell ref="A22:G22"/>
    <mergeCell ref="A52:E52"/>
    <mergeCell ref="F52:G52"/>
    <mergeCell ref="C20:G20"/>
    <mergeCell ref="A17:B17"/>
    <mergeCell ref="A18:B18"/>
    <mergeCell ref="A19:B19"/>
    <mergeCell ref="C17:G17"/>
    <mergeCell ref="C18:G18"/>
    <mergeCell ref="C19:G19"/>
    <mergeCell ref="A14:B14"/>
    <mergeCell ref="A15:B15"/>
    <mergeCell ref="A16:B16"/>
    <mergeCell ref="C14:G14"/>
    <mergeCell ref="C15:G15"/>
    <mergeCell ref="C16:G16"/>
    <mergeCell ref="A1:E1"/>
    <mergeCell ref="A12:B12"/>
    <mergeCell ref="A13:B13"/>
    <mergeCell ref="A11:B11"/>
    <mergeCell ref="A2:G2"/>
    <mergeCell ref="A4:B4"/>
    <mergeCell ref="A5:B5"/>
    <mergeCell ref="A7:B7"/>
    <mergeCell ref="A9:G9"/>
    <mergeCell ref="C4:G4"/>
    <mergeCell ref="C5:G5"/>
    <mergeCell ref="C7:G7"/>
    <mergeCell ref="C11:G11"/>
    <mergeCell ref="C12:G12"/>
    <mergeCell ref="C13:G13"/>
    <mergeCell ref="A53:E53"/>
    <mergeCell ref="F53:G53"/>
    <mergeCell ref="A55:B55"/>
    <mergeCell ref="D55:G55"/>
    <mergeCell ref="A26:G26"/>
    <mergeCell ref="A43:G43"/>
    <mergeCell ref="A47:G47"/>
    <mergeCell ref="A51:E51"/>
    <mergeCell ref="F51:G51"/>
    <mergeCell ref="D73:G73"/>
    <mergeCell ref="A56:B56"/>
    <mergeCell ref="C56:G56"/>
    <mergeCell ref="A63:G63"/>
    <mergeCell ref="A64:G64"/>
    <mergeCell ref="D69:G69"/>
    <mergeCell ref="D70:G70"/>
    <mergeCell ref="D72:G72"/>
    <mergeCell ref="A58:G58"/>
    <mergeCell ref="A59:G59"/>
    <mergeCell ref="A60:G60"/>
    <mergeCell ref="A61:G61"/>
    <mergeCell ref="A62:G62"/>
  </mergeCells>
  <dataValidations count="1">
    <dataValidation type="decimal" operator="greaterThanOrEqual" allowBlank="1" showInputMessage="1" showErrorMessage="1" errorTitle="Pogrešan unos" error="Unesite decimalan broj" sqref="F48:G53" xr:uid="{5EDB8DE7-487D-433E-B649-3226745C5670}">
      <formula1>0</formula1>
    </dataValidation>
  </dataValidation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PRESADNICE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2022-08-31T04:57:44Z</cp:lastPrinted>
  <dcterms:created xsi:type="dcterms:W3CDTF">2022-08-26T06:00:38Z</dcterms:created>
  <dcterms:modified xsi:type="dcterms:W3CDTF">2024-01-04T10:22:56Z</dcterms:modified>
</cp:coreProperties>
</file>